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<sst xmlns="http://schemas.openxmlformats.org/spreadsheetml/2006/main" count="13" uniqueCount="13">
  <si>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r>
      <t>σ</t>
    </r>
    <r>
      <rPr>
        <vertAlign val="subscript"/>
        <sz val="10"/>
        <rFont val="Arial"/>
        <family val="2"/>
      </rPr>
      <t>3</t>
    </r>
  </si>
  <si>
    <r>
      <t>σ</t>
    </r>
    <r>
      <rPr>
        <vertAlign val="subscript"/>
        <sz val="10"/>
        <rFont val="Arial"/>
        <family val="2"/>
      </rPr>
      <t>1</t>
    </r>
  </si>
  <si>
    <t>p</t>
  </si>
  <si>
    <t>q</t>
  </si>
  <si>
    <t>σ</t>
  </si>
  <si>
    <t>τ</t>
  </si>
  <si>
    <r>
      <t>θ(σ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) °</t>
    </r>
  </si>
  <si>
    <t>Σp=</t>
  </si>
  <si>
    <t>R=</t>
  </si>
  <si>
    <t>ΠΡΟΣΘΕΣΗ ΤΑΣΕΩΝ</t>
  </si>
  <si>
    <r>
      <t>Σσ</t>
    </r>
    <r>
      <rPr>
        <vertAlign val="subscript"/>
        <sz val="10"/>
        <rFont val="Arial"/>
        <family val="2"/>
      </rPr>
      <t>1</t>
    </r>
  </si>
  <si>
    <r>
      <t>Σσ</t>
    </r>
    <r>
      <rPr>
        <vertAlign val="subscript"/>
        <sz val="10"/>
        <rFont val="Arial"/>
        <family val="2"/>
      </rPr>
      <t>3</t>
    </r>
  </si>
  <si>
    <t>θ(Σσ1)=</t>
  </si>
</sst>
</file>

<file path=xl/styles.xml><?xml version="1.0" encoding="utf-8"?>
<styleSheet xmlns="http://schemas.openxmlformats.org/spreadsheetml/2006/main">
  <numFmts count="28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00000"/>
    <numFmt numFmtId="170" formatCode="0.000000000000"/>
    <numFmt numFmtId="171" formatCode="0.00000000000000"/>
    <numFmt numFmtId="172" formatCode="0.000000000000000"/>
    <numFmt numFmtId="173" formatCode="0.00000000000"/>
    <numFmt numFmtId="174" formatCode="0.0000000000"/>
    <numFmt numFmtId="175" formatCode="0.0000000000000000"/>
    <numFmt numFmtId="176" formatCode="0.00000000000000000"/>
    <numFmt numFmtId="177" formatCode="0.000000000000000000"/>
    <numFmt numFmtId="178" formatCode="0.0000000000000000000"/>
    <numFmt numFmtId="179" formatCode="0.00000000000000000000"/>
    <numFmt numFmtId="180" formatCode="0.000000000000000000000"/>
    <numFmt numFmtId="181" formatCode="_-* #,##0.0\ _Δ_ρ_χ_-;\-* #,##0.0\ _Δ_ρ_χ_-;_-* &quot;-&quot;??\ _Δ_ρ_χ_-;_-@_-"/>
    <numFmt numFmtId="182" formatCode="#,##0.00_ ;\-#,##0.00\ "/>
    <numFmt numFmtId="183" formatCode="00000"/>
  </numFmts>
  <fonts count="6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right"/>
    </xf>
    <xf numFmtId="0" fontId="0" fillId="2" borderId="12" xfId="0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182" fontId="0" fillId="2" borderId="12" xfId="15" applyNumberForma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Sheet1!$G$2:$G$8</c:f>
              <c:numCache/>
            </c:numRef>
          </c:xVal>
          <c:yVal>
            <c:numRef>
              <c:f>Sheet1!$H$2:$H$8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Sheet1!$G$15:$G$31</c:f>
              <c:numCache/>
            </c:numRef>
          </c:xVal>
          <c:yVal>
            <c:numRef>
              <c:f>Sheet1!$H$15:$H$31</c:f>
              <c:numCache/>
            </c:numRef>
          </c:yVal>
          <c:smooth val="1"/>
        </c:ser>
        <c:axId val="24486380"/>
        <c:axId val="19050829"/>
      </c:scatterChart>
      <c:valAx>
        <c:axId val="24486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σ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50829"/>
        <c:crosses val="autoZero"/>
        <c:crossBetween val="midCat"/>
        <c:dispUnits/>
      </c:valAx>
      <c:valAx>
        <c:axId val="19050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τ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863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</xdr:row>
      <xdr:rowOff>133350</xdr:rowOff>
    </xdr:from>
    <xdr:to>
      <xdr:col>4</xdr:col>
      <xdr:colOff>495300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19050" y="2181225"/>
        <a:ext cx="33623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B3" sqref="B3"/>
    </sheetView>
  </sheetViews>
  <sheetFormatPr defaultColWidth="9.140625" defaultRowHeight="12.75"/>
  <cols>
    <col min="2" max="2" width="11.28125" style="0" customWidth="1"/>
    <col min="3" max="4" width="11.421875" style="0" customWidth="1"/>
    <col min="5" max="5" width="10.57421875" style="0" customWidth="1"/>
    <col min="6" max="6" width="7.00390625" style="0" customWidth="1"/>
    <col min="7" max="7" width="5.140625" style="0" customWidth="1"/>
    <col min="8" max="8" width="4.8515625" style="0" customWidth="1"/>
  </cols>
  <sheetData>
    <row r="1" spans="1:9" ht="13.5" thickBot="1">
      <c r="A1" s="21" t="s">
        <v>9</v>
      </c>
      <c r="B1" s="21"/>
      <c r="C1" s="21"/>
      <c r="D1" s="1"/>
      <c r="E1" s="1"/>
      <c r="F1" s="1"/>
      <c r="G1" s="2" t="s">
        <v>4</v>
      </c>
      <c r="H1" s="2" t="s">
        <v>5</v>
      </c>
      <c r="I1" s="1"/>
    </row>
    <row r="2" spans="1:9" ht="16.5" thickBot="1">
      <c r="A2" s="1"/>
      <c r="B2" s="3" t="s">
        <v>1</v>
      </c>
      <c r="C2" s="4" t="s">
        <v>0</v>
      </c>
      <c r="D2" s="5" t="s">
        <v>6</v>
      </c>
      <c r="E2" s="6" t="s">
        <v>2</v>
      </c>
      <c r="F2" s="6" t="s">
        <v>3</v>
      </c>
      <c r="G2" s="2">
        <f>E9</f>
        <v>8</v>
      </c>
      <c r="H2" s="2">
        <v>0</v>
      </c>
      <c r="I2" s="1"/>
    </row>
    <row r="3" spans="1:9" ht="12.75">
      <c r="A3" s="1">
        <v>1</v>
      </c>
      <c r="B3" s="7">
        <v>8</v>
      </c>
      <c r="C3" s="8">
        <v>1</v>
      </c>
      <c r="D3" s="9">
        <v>30</v>
      </c>
      <c r="E3" s="6">
        <f aca="true" t="shared" si="0" ref="E3:E8">(B3+C3)*0.5</f>
        <v>4.5</v>
      </c>
      <c r="F3" s="6">
        <f aca="true" t="shared" si="1" ref="F3:F8">(B3-C3)*0.5</f>
        <v>3.5</v>
      </c>
      <c r="G3" s="2">
        <f aca="true" t="shared" si="2" ref="G3:G8">G2+F3*COS(D3*0.034906585)</f>
        <v>9.750000003626994</v>
      </c>
      <c r="H3" s="2">
        <f aca="true" t="shared" si="3" ref="H3:H8">H2+F3*SIN(D3*0.034906585)</f>
        <v>3.031088911151489</v>
      </c>
      <c r="I3" s="1"/>
    </row>
    <row r="4" spans="1:9" ht="12.75">
      <c r="A4" s="1">
        <v>2</v>
      </c>
      <c r="B4" s="10">
        <v>2</v>
      </c>
      <c r="C4" s="11">
        <v>1</v>
      </c>
      <c r="D4" s="9">
        <v>60</v>
      </c>
      <c r="E4" s="6">
        <f t="shared" si="0"/>
        <v>1.5</v>
      </c>
      <c r="F4" s="6">
        <f t="shared" si="1"/>
        <v>0.5</v>
      </c>
      <c r="G4" s="2">
        <f t="shared" si="2"/>
        <v>9.500000004663278</v>
      </c>
      <c r="H4" s="2">
        <f t="shared" si="3"/>
        <v>3.4641016136420073</v>
      </c>
      <c r="I4" s="1"/>
    </row>
    <row r="5" spans="1:9" ht="12.75">
      <c r="A5" s="1">
        <v>3</v>
      </c>
      <c r="B5" s="10">
        <v>3</v>
      </c>
      <c r="C5" s="11">
        <v>1</v>
      </c>
      <c r="D5" s="9">
        <v>70</v>
      </c>
      <c r="E5" s="6">
        <f t="shared" si="0"/>
        <v>2</v>
      </c>
      <c r="F5" s="6">
        <f t="shared" si="1"/>
        <v>1</v>
      </c>
      <c r="G5" s="2">
        <f t="shared" si="2"/>
        <v>8.733955563339002</v>
      </c>
      <c r="H5" s="2">
        <f t="shared" si="3"/>
        <v>4.106889225467389</v>
      </c>
      <c r="I5" s="1"/>
    </row>
    <row r="6" spans="1:9" ht="12.75">
      <c r="A6" s="1">
        <v>4</v>
      </c>
      <c r="B6" s="10">
        <v>0</v>
      </c>
      <c r="C6" s="11">
        <v>0</v>
      </c>
      <c r="D6" s="9">
        <v>0</v>
      </c>
      <c r="E6" s="6">
        <f t="shared" si="0"/>
        <v>0</v>
      </c>
      <c r="F6" s="6">
        <f t="shared" si="1"/>
        <v>0</v>
      </c>
      <c r="G6" s="2">
        <f t="shared" si="2"/>
        <v>8.733955563339002</v>
      </c>
      <c r="H6" s="2">
        <f t="shared" si="3"/>
        <v>4.106889225467389</v>
      </c>
      <c r="I6" s="1"/>
    </row>
    <row r="7" spans="1:9" ht="12.75">
      <c r="A7" s="1">
        <v>5</v>
      </c>
      <c r="B7" s="10">
        <v>0</v>
      </c>
      <c r="C7" s="11">
        <v>0</v>
      </c>
      <c r="D7" s="9">
        <v>0</v>
      </c>
      <c r="E7" s="6">
        <f t="shared" si="0"/>
        <v>0</v>
      </c>
      <c r="F7" s="6">
        <f t="shared" si="1"/>
        <v>0</v>
      </c>
      <c r="G7" s="2">
        <f t="shared" si="2"/>
        <v>8.733955563339002</v>
      </c>
      <c r="H7" s="2">
        <f t="shared" si="3"/>
        <v>4.106889225467389</v>
      </c>
      <c r="I7" s="1"/>
    </row>
    <row r="8" spans="1:9" ht="13.5" thickBot="1">
      <c r="A8" s="1">
        <v>6</v>
      </c>
      <c r="B8" s="12">
        <v>0</v>
      </c>
      <c r="C8" s="13">
        <v>0</v>
      </c>
      <c r="D8" s="14">
        <v>0</v>
      </c>
      <c r="E8" s="6">
        <f t="shared" si="0"/>
        <v>0</v>
      </c>
      <c r="F8" s="6">
        <f t="shared" si="1"/>
        <v>0</v>
      </c>
      <c r="G8" s="2">
        <f t="shared" si="2"/>
        <v>8.733955563339002</v>
      </c>
      <c r="H8" s="2">
        <f t="shared" si="3"/>
        <v>4.106889225467389</v>
      </c>
      <c r="I8" s="1"/>
    </row>
    <row r="9" spans="1:9" ht="12.75">
      <c r="A9" s="1"/>
      <c r="B9" s="1"/>
      <c r="C9" s="1"/>
      <c r="D9" s="15" t="s">
        <v>7</v>
      </c>
      <c r="E9" s="6">
        <f>SUM(E3:E8)</f>
        <v>8</v>
      </c>
      <c r="F9" s="1"/>
      <c r="G9" s="1"/>
      <c r="H9" s="1"/>
      <c r="I9" s="1"/>
    </row>
    <row r="10" spans="1:9" ht="15.75">
      <c r="A10" s="1"/>
      <c r="B10" s="16" t="s">
        <v>10</v>
      </c>
      <c r="C10" s="16" t="s">
        <v>11</v>
      </c>
      <c r="D10" s="15" t="s">
        <v>8</v>
      </c>
      <c r="E10" s="6">
        <f>SQRT((G8-E9)^2+(H8)^2)</f>
        <v>4.171957559613521</v>
      </c>
      <c r="F10" s="1"/>
      <c r="G10" s="1"/>
      <c r="H10" s="1"/>
      <c r="I10" s="1"/>
    </row>
    <row r="11" spans="1:9" ht="12.75">
      <c r="A11" s="1"/>
      <c r="B11" s="17">
        <f>E9+E10</f>
        <v>12.17195755961352</v>
      </c>
      <c r="C11" s="18">
        <f>E9-E10</f>
        <v>3.8280424403864792</v>
      </c>
      <c r="D11" s="1"/>
      <c r="E11" s="1"/>
      <c r="F11" s="1"/>
      <c r="G11" s="1"/>
      <c r="H11" s="1"/>
      <c r="I11" s="1"/>
    </row>
    <row r="12" spans="1:9" ht="12.75">
      <c r="A12" s="1"/>
      <c r="B12" s="15" t="s">
        <v>12</v>
      </c>
      <c r="C12" s="19">
        <f>C13+IF(C13&gt;0,0,90)+IF(H8&gt;0,0,90)</f>
        <v>39.93372664777999</v>
      </c>
      <c r="D12" s="1"/>
      <c r="E12" s="1"/>
      <c r="F12" s="1"/>
      <c r="G12" s="1"/>
      <c r="H12" s="1"/>
      <c r="I12" s="1"/>
    </row>
    <row r="13" spans="1:9" ht="12.75">
      <c r="A13" s="1"/>
      <c r="B13" s="1"/>
      <c r="C13" s="20">
        <f>0.5*57.29577951*ATAN(H8/(G8-E9))</f>
        <v>39.93372664777999</v>
      </c>
      <c r="D13" s="1"/>
      <c r="E13" s="1"/>
      <c r="F13" s="1"/>
      <c r="G13" s="1"/>
      <c r="H13" s="1"/>
      <c r="I13" s="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12.75">
      <c r="A15" s="1"/>
      <c r="B15" s="1"/>
      <c r="C15" s="1"/>
      <c r="D15" s="1"/>
      <c r="E15" s="1"/>
      <c r="F15" s="2">
        <v>0</v>
      </c>
      <c r="G15" s="2">
        <f>$E$9+$E$10*COS(F15)</f>
        <v>12.17195755961352</v>
      </c>
      <c r="H15" s="2">
        <f>$E$10*SIN(F15)</f>
        <v>0</v>
      </c>
      <c r="I15" s="1"/>
    </row>
    <row r="16" spans="1:9" ht="12.75">
      <c r="A16" s="1"/>
      <c r="B16" s="1"/>
      <c r="C16" s="1"/>
      <c r="D16" s="1"/>
      <c r="E16" s="1"/>
      <c r="F16" s="2">
        <f>F15+0.39269980817</f>
        <v>0.39269980817</v>
      </c>
      <c r="G16" s="2">
        <f aca="true" t="shared" si="4" ref="G16:G31">$E$9+$E$10*COS(F16)</f>
        <v>11.854385039991898</v>
      </c>
      <c r="H16" s="2">
        <f aca="true" t="shared" si="5" ref="H16:H31">$E$10*SIN(F16)</f>
        <v>1.5965418386948247</v>
      </c>
      <c r="I16" s="1"/>
    </row>
    <row r="17" spans="1:9" ht="12.75">
      <c r="A17" s="1"/>
      <c r="B17" s="1"/>
      <c r="C17" s="1"/>
      <c r="D17" s="1"/>
      <c r="E17" s="1"/>
      <c r="F17" s="2">
        <f aca="true" t="shared" si="6" ref="F17:F31">F16+0.39269980817</f>
        <v>0.78539961634</v>
      </c>
      <c r="G17" s="2">
        <f t="shared" si="4"/>
        <v>10.950015195013254</v>
      </c>
      <c r="H17" s="2">
        <f t="shared" si="5"/>
        <v>2.9500237674309195</v>
      </c>
      <c r="I17" s="1"/>
    </row>
    <row r="18" spans="1:9" ht="12.75">
      <c r="A18" s="1"/>
      <c r="B18" s="1"/>
      <c r="C18" s="1"/>
      <c r="D18" s="1"/>
      <c r="E18" s="1"/>
      <c r="F18" s="2">
        <f t="shared" si="6"/>
        <v>1.17809942451</v>
      </c>
      <c r="G18" s="2">
        <f t="shared" si="4"/>
        <v>9.596530638288014</v>
      </c>
      <c r="H18" s="2">
        <f t="shared" si="5"/>
        <v>3.854389679342771</v>
      </c>
      <c r="I18" s="1"/>
    </row>
    <row r="19" spans="1:9" ht="12.75">
      <c r="A19" s="1"/>
      <c r="B19" s="1"/>
      <c r="C19" s="1"/>
      <c r="D19" s="1"/>
      <c r="E19" s="1"/>
      <c r="F19" s="2">
        <f t="shared" si="6"/>
        <v>1.57079923268</v>
      </c>
      <c r="G19" s="2">
        <f t="shared" si="4"/>
        <v>7.999987876770676</v>
      </c>
      <c r="H19" s="2">
        <f t="shared" si="5"/>
        <v>4.171957559595906</v>
      </c>
      <c r="I19" s="1"/>
    </row>
    <row r="20" spans="1:9" ht="12.75">
      <c r="A20" s="1"/>
      <c r="B20" s="1"/>
      <c r="C20" s="1"/>
      <c r="D20" s="1"/>
      <c r="E20" s="1"/>
      <c r="F20" s="2">
        <f t="shared" si="6"/>
        <v>1.96349904085</v>
      </c>
      <c r="G20" s="2">
        <f t="shared" si="4"/>
        <v>6.403446960911846</v>
      </c>
      <c r="H20" s="2">
        <f t="shared" si="5"/>
        <v>3.8543804006084796</v>
      </c>
      <c r="I20" s="1"/>
    </row>
    <row r="21" spans="1:9" ht="12.75">
      <c r="A21" s="1"/>
      <c r="B21" s="1"/>
      <c r="C21" s="1"/>
      <c r="D21" s="1"/>
      <c r="E21" s="1"/>
      <c r="F21" s="2">
        <f t="shared" si="6"/>
        <v>2.35619884902</v>
      </c>
      <c r="G21" s="2">
        <f t="shared" si="4"/>
        <v>5.049967660176326</v>
      </c>
      <c r="H21" s="2">
        <f t="shared" si="5"/>
        <v>2.9500066225706782</v>
      </c>
      <c r="I21" s="1"/>
    </row>
    <row r="22" spans="1:9" ht="12.75">
      <c r="A22" s="1"/>
      <c r="B22" s="1"/>
      <c r="C22" s="1"/>
      <c r="D22" s="1"/>
      <c r="E22" s="1"/>
      <c r="F22" s="2">
        <f>F21+0.39269980817</f>
        <v>2.7488986571900003</v>
      </c>
      <c r="G22" s="2">
        <f t="shared" si="4"/>
        <v>4.145605681338903</v>
      </c>
      <c r="H22" s="2">
        <f t="shared" si="5"/>
        <v>1.5965194378677199</v>
      </c>
      <c r="I22" s="1"/>
    </row>
    <row r="23" spans="1:9" ht="12.75">
      <c r="A23" s="1"/>
      <c r="B23" s="1"/>
      <c r="C23" s="1"/>
      <c r="D23" s="1"/>
      <c r="E23" s="1"/>
      <c r="F23" s="2">
        <f t="shared" si="6"/>
        <v>3.1415984653600004</v>
      </c>
      <c r="G23" s="2">
        <f t="shared" si="4"/>
        <v>3.8280424404569366</v>
      </c>
      <c r="H23" s="2">
        <f t="shared" si="5"/>
        <v>-2.424645865047202E-05</v>
      </c>
      <c r="I23" s="1"/>
    </row>
    <row r="24" spans="1:9" ht="12.75">
      <c r="A24" s="1"/>
      <c r="B24" s="1"/>
      <c r="C24" s="1"/>
      <c r="D24" s="1"/>
      <c r="E24" s="1"/>
      <c r="F24" s="2">
        <f>F23+0.39269980817</f>
        <v>3.5342982735300006</v>
      </c>
      <c r="G24" s="2">
        <f t="shared" si="4"/>
        <v>4.145624238807488</v>
      </c>
      <c r="H24" s="2">
        <f t="shared" si="5"/>
        <v>-1.5965642394680046</v>
      </c>
      <c r="I24" s="1"/>
    </row>
    <row r="25" spans="1:9" ht="12.75">
      <c r="A25" s="1"/>
      <c r="B25" s="1"/>
      <c r="C25" s="1"/>
      <c r="D25" s="1"/>
      <c r="E25" s="1"/>
      <c r="F25" s="2">
        <f t="shared" si="6"/>
        <v>3.9269980817000008</v>
      </c>
      <c r="G25" s="2">
        <f t="shared" si="4"/>
        <v>5.05000194989681</v>
      </c>
      <c r="H25" s="2">
        <f t="shared" si="5"/>
        <v>-2.9500409121915205</v>
      </c>
      <c r="I25" s="1"/>
    </row>
    <row r="26" spans="1:9" ht="12.75">
      <c r="A26" s="1"/>
      <c r="B26" s="1"/>
      <c r="C26" s="1"/>
      <c r="D26" s="1"/>
      <c r="E26" s="1"/>
      <c r="F26" s="2">
        <f t="shared" si="6"/>
        <v>4.3196978898700005</v>
      </c>
      <c r="G26" s="2">
        <f t="shared" si="4"/>
        <v>6.403491762566055</v>
      </c>
      <c r="H26" s="2">
        <f t="shared" si="5"/>
        <v>-3.854398957946876</v>
      </c>
      <c r="I26" s="1"/>
    </row>
    <row r="27" spans="1:9" ht="12.75">
      <c r="A27" s="1"/>
      <c r="B27" s="1"/>
      <c r="C27" s="1"/>
      <c r="D27" s="1"/>
      <c r="E27" s="1"/>
      <c r="F27" s="2">
        <f t="shared" si="6"/>
        <v>4.71239769804</v>
      </c>
      <c r="G27" s="2">
        <f t="shared" si="4"/>
        <v>8.000036369687974</v>
      </c>
      <c r="H27" s="2">
        <f t="shared" si="5"/>
        <v>-4.171957559454992</v>
      </c>
      <c r="I27" s="1"/>
    </row>
    <row r="28" spans="1:9" ht="12.75">
      <c r="A28" s="1"/>
      <c r="B28" s="1"/>
      <c r="C28" s="1"/>
      <c r="D28" s="1"/>
      <c r="E28" s="1"/>
      <c r="F28" s="2">
        <f t="shared" si="6"/>
        <v>5.10509750621</v>
      </c>
      <c r="G28" s="2">
        <f t="shared" si="4"/>
        <v>9.596575439834368</v>
      </c>
      <c r="H28" s="2">
        <f t="shared" si="5"/>
        <v>-3.8543711217439998</v>
      </c>
      <c r="I28" s="1"/>
    </row>
    <row r="29" spans="1:9" ht="12.75">
      <c r="A29" s="1"/>
      <c r="B29" s="1"/>
      <c r="C29" s="1"/>
      <c r="D29" s="1"/>
      <c r="E29" s="1"/>
      <c r="F29" s="2">
        <f>F28+0.39269980817</f>
        <v>5.49779731438</v>
      </c>
      <c r="G29" s="2">
        <f t="shared" si="4"/>
        <v>10.95004948453445</v>
      </c>
      <c r="H29" s="2">
        <f t="shared" si="5"/>
        <v>-2.9499894776107976</v>
      </c>
      <c r="I29" s="1"/>
    </row>
    <row r="30" spans="1:9" ht="12.75">
      <c r="A30" s="1"/>
      <c r="B30" s="1"/>
      <c r="C30" s="1"/>
      <c r="D30" s="1"/>
      <c r="E30" s="1"/>
      <c r="F30" s="2">
        <f t="shared" si="6"/>
        <v>5.890497122549999</v>
      </c>
      <c r="G30" s="2">
        <f t="shared" si="4"/>
        <v>11.854403597200104</v>
      </c>
      <c r="H30" s="2">
        <f t="shared" si="5"/>
        <v>-1.5964970369866949</v>
      </c>
      <c r="I30" s="1"/>
    </row>
    <row r="31" spans="1:9" ht="12.75">
      <c r="A31" s="1"/>
      <c r="B31" s="1"/>
      <c r="C31" s="1"/>
      <c r="D31" s="1"/>
      <c r="E31" s="1"/>
      <c r="F31" s="2">
        <f t="shared" si="6"/>
        <v>6.283196930719999</v>
      </c>
      <c r="G31" s="2">
        <f t="shared" si="4"/>
        <v>12.171957559331691</v>
      </c>
      <c r="H31" s="2">
        <f t="shared" si="5"/>
        <v>4.849291729271419E-05</v>
      </c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</sheetData>
  <sheetProtection sheet="1" objects="1" scenarios="1"/>
  <mergeCells count="1">
    <mergeCell ref="A1:C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Stefanos Kozanis</dc:creator>
  <cp:keywords/>
  <dc:description/>
  <cp:lastModifiedBy>Stefanos Kozanis</cp:lastModifiedBy>
  <cp:lastPrinted>2001-11-02T01:11:26Z</cp:lastPrinted>
  <dcterms:created xsi:type="dcterms:W3CDTF">2001-11-01T14:47:21Z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